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7A" lockStructure="1"/>
  <bookViews>
    <workbookView xWindow="396" yWindow="180" windowWidth="6660" windowHeight="2016" tabRatio="894" activeTab="7"/>
  </bookViews>
  <sheets>
    <sheet name="Index" sheetId="1" r:id="rId1"/>
    <sheet name="Operational Data" sheetId="2" r:id="rId2"/>
    <sheet name="Financial highlights" sheetId="3" r:id="rId3"/>
    <sheet name="Revenues" sheetId="4" r:id="rId4"/>
    <sheet name="Comprehensive Income" sheetId="5" r:id="rId5"/>
    <sheet name="Financial Position" sheetId="6" r:id="rId6"/>
    <sheet name="Cash Flows" sheetId="7" r:id="rId7"/>
    <sheet name="Investments" sheetId="8" r:id="rId8"/>
  </sheets>
  <calcPr calcId="145621"/>
</workbook>
</file>

<file path=xl/calcChain.xml><?xml version="1.0" encoding="utf-8"?>
<calcChain xmlns="http://schemas.openxmlformats.org/spreadsheetml/2006/main">
  <c r="C7" i="8" l="1"/>
  <c r="B7" i="8"/>
  <c r="C12" i="3" l="1"/>
  <c r="D12" i="3"/>
  <c r="E12" i="3"/>
  <c r="B12" i="3"/>
  <c r="C10" i="4" l="1"/>
  <c r="D10" i="4"/>
  <c r="E10" i="4"/>
  <c r="B10" i="4"/>
  <c r="D7" i="8" l="1"/>
  <c r="E7" i="8"/>
  <c r="E16" i="5" l="1"/>
  <c r="D16" i="5"/>
  <c r="B16" i="5"/>
  <c r="B12" i="5"/>
  <c r="B6" i="5"/>
  <c r="B10" i="5" s="1"/>
  <c r="C10" i="5"/>
  <c r="C12" i="5" s="1"/>
  <c r="C14" i="5" s="1"/>
  <c r="C16" i="5" s="1"/>
  <c r="C6" i="5"/>
  <c r="B8" i="4"/>
  <c r="C8" i="4"/>
  <c r="D8" i="4"/>
</calcChain>
</file>

<file path=xl/sharedStrings.xml><?xml version="1.0" encoding="utf-8"?>
<sst xmlns="http://schemas.openxmlformats.org/spreadsheetml/2006/main" count="159" uniqueCount="102">
  <si>
    <t>Operational data &amp; Historical Financial Information</t>
  </si>
  <si>
    <t>Index of sheets</t>
  </si>
  <si>
    <t>Page</t>
  </si>
  <si>
    <t>Contact information:</t>
  </si>
  <si>
    <t>Kcell / Investor Relations</t>
  </si>
  <si>
    <t>Irina Shol</t>
  </si>
  <si>
    <t>investor_relations@kcell.kz</t>
  </si>
  <si>
    <t>Tel. +7 727 2582755 ext. 1205</t>
  </si>
  <si>
    <t>Operational Data</t>
  </si>
  <si>
    <t>Operational data</t>
  </si>
  <si>
    <t>not reviewed by auditors</t>
  </si>
  <si>
    <t>2010</t>
  </si>
  <si>
    <t>Full Year</t>
  </si>
  <si>
    <t>2009</t>
  </si>
  <si>
    <t>2012</t>
  </si>
  <si>
    <t>Subscriptions, period-end (thousands)</t>
  </si>
  <si>
    <t xml:space="preserve">   of which, pre-paid</t>
  </si>
  <si>
    <t>Minutes of use (min/month)</t>
  </si>
  <si>
    <t>ARPU (KZT)</t>
  </si>
  <si>
    <t xml:space="preserve">Churn rate (%) </t>
  </si>
  <si>
    <t>Financial highlights</t>
  </si>
  <si>
    <t>KZT in millions, except key ratios,</t>
  </si>
  <si>
    <t>per share data and changes</t>
  </si>
  <si>
    <t>Revenues</t>
  </si>
  <si>
    <t>Margin (%)</t>
  </si>
  <si>
    <t>Operating income</t>
  </si>
  <si>
    <t>Operating income [excl. non-recurring items]</t>
  </si>
  <si>
    <t>Net income attributable to owners of the parent</t>
  </si>
  <si>
    <t>Earnings per share (KZT)</t>
  </si>
  <si>
    <t>CAPEX-to-sales (%)</t>
  </si>
  <si>
    <t>Free cash flow</t>
  </si>
  <si>
    <t>KZT in millions, except percentages</t>
  </si>
  <si>
    <t>Voice services</t>
  </si>
  <si>
    <t>Data services</t>
  </si>
  <si>
    <t>Value added services</t>
  </si>
  <si>
    <t>Other revenues</t>
  </si>
  <si>
    <t>Total revenues</t>
  </si>
  <si>
    <t>Condensed Consolidated Statements of Comprehensive Income</t>
  </si>
  <si>
    <t>KZT in millions, except per share data, number of shares and changes</t>
  </si>
  <si>
    <t>Cost of sales</t>
  </si>
  <si>
    <t>Gross profit</t>
  </si>
  <si>
    <t>Selling and marketing expenses</t>
  </si>
  <si>
    <t>General and administartive expenses</t>
  </si>
  <si>
    <t>Other operating income and expenses, net</t>
  </si>
  <si>
    <t>Finance costs and other financial items, net</t>
  </si>
  <si>
    <t>Income after financial items</t>
  </si>
  <si>
    <t>Income taxes</t>
  </si>
  <si>
    <t>Net income</t>
  </si>
  <si>
    <t>Other comprehensive income</t>
  </si>
  <si>
    <t>Total comprehensive income</t>
  </si>
  <si>
    <t>Condensed Consolidated Statements of Financial Position</t>
  </si>
  <si>
    <t>KZT in millions</t>
  </si>
  <si>
    <t>Assets</t>
  </si>
  <si>
    <t>Intangible assets</t>
  </si>
  <si>
    <t>Property, plant and equipment</t>
  </si>
  <si>
    <t>Other non-current assets</t>
  </si>
  <si>
    <t>[Long-term interest-bearing receivables]</t>
  </si>
  <si>
    <t>Total non-current assets</t>
  </si>
  <si>
    <t>Inventories</t>
  </si>
  <si>
    <t>Current tax assets</t>
  </si>
  <si>
    <t>Trade and other receivables</t>
  </si>
  <si>
    <t>[Short-term interest-bearing receivables]</t>
  </si>
  <si>
    <t>Cash and cash equivalents</t>
  </si>
  <si>
    <t>Total current assets</t>
  </si>
  <si>
    <t>Total assets</t>
  </si>
  <si>
    <t>Equity and liabilities</t>
  </si>
  <si>
    <t>Share capital</t>
  </si>
  <si>
    <r>
      <t xml:space="preserve">[Statutory or other reserves; </t>
    </r>
    <r>
      <rPr>
        <i/>
        <sz val="8"/>
        <rFont val="Arial"/>
        <family val="2"/>
        <charset val="204"/>
      </rPr>
      <t>if existing</t>
    </r>
    <r>
      <rPr>
        <sz val="8"/>
        <rFont val="Arial"/>
        <family val="2"/>
        <charset val="204"/>
      </rPr>
      <t>]</t>
    </r>
  </si>
  <si>
    <t>Retained earnings</t>
  </si>
  <si>
    <t>Total equity attributable to owners of the parent</t>
  </si>
  <si>
    <t>Long-term borrowings</t>
  </si>
  <si>
    <t>Deferred tax liabilities</t>
  </si>
  <si>
    <t>[Other long-term provisions]</t>
  </si>
  <si>
    <t>Other long-term liabilities</t>
  </si>
  <si>
    <t>Total non-current liabilities</t>
  </si>
  <si>
    <t>Short-term borrowings</t>
  </si>
  <si>
    <t>Trade payables, [current tax liabilities], [short-term provisions]</t>
  </si>
  <si>
    <t>and other current liabilities</t>
  </si>
  <si>
    <t>Total current liabilities</t>
  </si>
  <si>
    <t>Total equity and liabilities</t>
  </si>
  <si>
    <t>Condensed Consolidated Statements of Cash Flows</t>
  </si>
  <si>
    <t>Cash flow before change in working capital</t>
  </si>
  <si>
    <t>Change in working capital</t>
  </si>
  <si>
    <t>Cash flow from operating activities</t>
  </si>
  <si>
    <t>Cash CAPEX</t>
  </si>
  <si>
    <t>Cash flow from other investing activities</t>
  </si>
  <si>
    <t>Total cash flow from investing activities</t>
  </si>
  <si>
    <t>Cash flow before financing activities</t>
  </si>
  <si>
    <t>Cash flow from financing activities</t>
  </si>
  <si>
    <t>Cash flow for the period</t>
  </si>
  <si>
    <t>Cash and cash equivalents, opening balance</t>
  </si>
  <si>
    <t>Change in accounting principle</t>
  </si>
  <si>
    <t>Exchange rate differences</t>
  </si>
  <si>
    <t>Cash and cash equivalents, closing balance</t>
  </si>
  <si>
    <t>Investments</t>
  </si>
  <si>
    <t>CAPEX</t>
  </si>
  <si>
    <t>Total</t>
  </si>
  <si>
    <t>Comprehensive Income</t>
  </si>
  <si>
    <t>Financial Position</t>
  </si>
  <si>
    <t>Cash Flows</t>
  </si>
  <si>
    <r>
      <t xml:space="preserve">EBITDA </t>
    </r>
    <r>
      <rPr>
        <sz val="8"/>
        <rFont val="Arial"/>
        <family val="2"/>
        <charset val="204"/>
      </rPr>
      <t>excl. non-recurring items</t>
    </r>
  </si>
  <si>
    <t>Total headcount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</si>
</sst>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\ #,##0;[Red]\-#,##0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_(* #,##0.000_);_(* \(#,##0.00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Helv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10"/>
      <name val="Univers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66" fontId="6" fillId="2" borderId="0"/>
    <xf numFmtId="0" fontId="10" fillId="0" borderId="0"/>
    <xf numFmtId="0" fontId="5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0">
    <xf numFmtId="0" fontId="0" fillId="0" borderId="0" xfId="0"/>
    <xf numFmtId="0" fontId="8" fillId="0" borderId="0" xfId="1" applyFont="1" applyFill="1"/>
    <xf numFmtId="0" fontId="1" fillId="0" borderId="0" xfId="1"/>
    <xf numFmtId="0" fontId="6" fillId="0" borderId="0" xfId="1" applyFont="1" applyFill="1"/>
    <xf numFmtId="0" fontId="7" fillId="0" borderId="0" xfId="1" applyFont="1" applyFill="1"/>
    <xf numFmtId="0" fontId="6" fillId="0" borderId="0" xfId="1" applyFont="1" applyFill="1"/>
    <xf numFmtId="0" fontId="7" fillId="0" borderId="0" xfId="1" applyFont="1" applyFill="1"/>
    <xf numFmtId="0" fontId="3" fillId="0" borderId="0" xfId="2" applyFill="1" applyAlignment="1" applyProtection="1"/>
    <xf numFmtId="0" fontId="4" fillId="0" borderId="1" xfId="1" applyFont="1" applyBorder="1"/>
    <xf numFmtId="0" fontId="9" fillId="0" borderId="2" xfId="1" applyFont="1" applyBorder="1"/>
    <xf numFmtId="0" fontId="4" fillId="0" borderId="2" xfId="1" applyFont="1" applyBorder="1" applyAlignment="1">
      <alignment horizontal="right"/>
    </xf>
    <xf numFmtId="0" fontId="4" fillId="0" borderId="1" xfId="1" quotePrefix="1" applyFont="1" applyBorder="1" applyAlignment="1">
      <alignment horizontal="center"/>
    </xf>
    <xf numFmtId="0" fontId="4" fillId="0" borderId="3" xfId="1" applyFont="1" applyBorder="1" applyAlignment="1">
      <alignment horizontal="right"/>
    </xf>
    <xf numFmtId="0" fontId="4" fillId="0" borderId="4" xfId="1" quotePrefix="1" applyFont="1" applyBorder="1" applyAlignment="1">
      <alignment horizontal="center"/>
    </xf>
    <xf numFmtId="167" fontId="0" fillId="0" borderId="0" xfId="9" applyNumberFormat="1" applyFont="1"/>
    <xf numFmtId="168" fontId="0" fillId="0" borderId="0" xfId="10" applyNumberFormat="1" applyFont="1"/>
    <xf numFmtId="0" fontId="14" fillId="0" borderId="0" xfId="0" applyFont="1"/>
    <xf numFmtId="0" fontId="0" fillId="0" borderId="1" xfId="0" applyBorder="1"/>
    <xf numFmtId="0" fontId="4" fillId="0" borderId="5" xfId="1" quotePrefix="1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4" fillId="0" borderId="5" xfId="1" applyFont="1" applyBorder="1"/>
    <xf numFmtId="167" fontId="0" fillId="0" borderId="0" xfId="9" applyNumberFormat="1" applyFont="1" applyFill="1"/>
    <xf numFmtId="0" fontId="16" fillId="0" borderId="0" xfId="0" applyFont="1"/>
    <xf numFmtId="0" fontId="17" fillId="0" borderId="0" xfId="0" applyFont="1"/>
    <xf numFmtId="167" fontId="17" fillId="0" borderId="0" xfId="9" applyNumberFormat="1" applyFont="1"/>
    <xf numFmtId="167" fontId="16" fillId="0" borderId="0" xfId="9" applyNumberFormat="1" applyFont="1"/>
    <xf numFmtId="167" fontId="16" fillId="0" borderId="0" xfId="0" applyNumberFormat="1" applyFont="1"/>
    <xf numFmtId="0" fontId="16" fillId="0" borderId="6" xfId="0" applyFont="1" applyBorder="1"/>
    <xf numFmtId="167" fontId="16" fillId="0" borderId="8" xfId="9" applyNumberFormat="1" applyFont="1" applyBorder="1"/>
    <xf numFmtId="167" fontId="16" fillId="0" borderId="7" xfId="9" applyNumberFormat="1" applyFont="1" applyBorder="1"/>
    <xf numFmtId="168" fontId="0" fillId="0" borderId="0" xfId="10" applyNumberFormat="1" applyFont="1" applyFill="1"/>
    <xf numFmtId="0" fontId="3" fillId="0" borderId="0" xfId="2" quotePrefix="1" applyAlignment="1" applyProtection="1"/>
    <xf numFmtId="0" fontId="3" fillId="0" borderId="0" xfId="2" applyAlignment="1" applyProtection="1"/>
    <xf numFmtId="0" fontId="0" fillId="0" borderId="0" xfId="0" applyFill="1"/>
    <xf numFmtId="169" fontId="0" fillId="0" borderId="0" xfId="9" applyNumberFormat="1" applyFont="1"/>
    <xf numFmtId="2" fontId="0" fillId="0" borderId="0" xfId="0" applyNumberFormat="1" applyFill="1"/>
    <xf numFmtId="170" fontId="0" fillId="0" borderId="0" xfId="9" applyNumberFormat="1" applyFont="1"/>
    <xf numFmtId="167" fontId="0" fillId="0" borderId="0" xfId="0" applyNumberFormat="1"/>
    <xf numFmtId="10" fontId="0" fillId="0" borderId="0" xfId="10" applyNumberFormat="1" applyFont="1"/>
    <xf numFmtId="167" fontId="16" fillId="0" borderId="0" xfId="9" applyNumberFormat="1" applyFont="1" applyFill="1"/>
  </cellXfs>
  <cellStyles count="11">
    <cellStyle name="Comma" xfId="9" builtinId="3"/>
    <cellStyle name="Hyperlink" xfId="2" builtinId="8"/>
    <cellStyle name="Normal" xfId="0" builtinId="0"/>
    <cellStyle name="Normal 2" xfId="1"/>
    <cellStyle name="Percent" xfId="10" builtinId="5"/>
    <cellStyle name="Percent 2" xfId="3"/>
    <cellStyle name="SDEntry" xfId="4"/>
    <cellStyle name="Standard_Phase II Summary of results &amp; balance sheet 02-05-02" xfId="5"/>
    <cellStyle name="Style 1" xfId="6"/>
    <cellStyle name="Tusental (0)_NK990531" xfId="7"/>
    <cellStyle name="Valuta (0)_NK99053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53340</xdr:rowOff>
    </xdr:from>
    <xdr:to>
      <xdr:col>1</xdr:col>
      <xdr:colOff>364490</xdr:colOff>
      <xdr:row>2</xdr:row>
      <xdr:rowOff>18415</xdr:rowOff>
    </xdr:to>
    <xdr:pic>
      <xdr:nvPicPr>
        <xdr:cNvPr id="2" name="Picture 1" descr="C:\Users\gornil\Pictures\1_Kcell_Full_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3340"/>
          <a:ext cx="928370" cy="330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estor_relations@kcell.k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1"/>
  <sheetViews>
    <sheetView workbookViewId="0">
      <selection activeCell="D23" sqref="D22:D23"/>
    </sheetView>
  </sheetViews>
  <sheetFormatPr defaultRowHeight="14.4"/>
  <sheetData>
    <row r="4" spans="1:6" ht="15.6">
      <c r="A4" s="1" t="s">
        <v>0</v>
      </c>
    </row>
    <row r="6" spans="1:6">
      <c r="A6" s="4" t="s">
        <v>1</v>
      </c>
      <c r="B6" s="2"/>
      <c r="C6" s="3"/>
      <c r="D6" s="3"/>
      <c r="E6" s="3"/>
      <c r="F6" s="4" t="s">
        <v>2</v>
      </c>
    </row>
    <row r="7" spans="1:6">
      <c r="A7" s="31" t="s">
        <v>8</v>
      </c>
      <c r="F7">
        <v>1</v>
      </c>
    </row>
    <row r="8" spans="1:6">
      <c r="A8" s="31" t="s">
        <v>20</v>
      </c>
      <c r="F8">
        <v>2</v>
      </c>
    </row>
    <row r="9" spans="1:6">
      <c r="A9" s="32" t="s">
        <v>23</v>
      </c>
      <c r="F9">
        <v>3</v>
      </c>
    </row>
    <row r="10" spans="1:6">
      <c r="A10" s="31" t="s">
        <v>97</v>
      </c>
      <c r="F10">
        <v>4</v>
      </c>
    </row>
    <row r="11" spans="1:6">
      <c r="A11" s="31" t="s">
        <v>98</v>
      </c>
      <c r="F11">
        <v>5</v>
      </c>
    </row>
    <row r="12" spans="1:6">
      <c r="A12" s="31" t="s">
        <v>99</v>
      </c>
      <c r="F12">
        <v>6</v>
      </c>
    </row>
    <row r="13" spans="1:6">
      <c r="A13" s="32" t="s">
        <v>94</v>
      </c>
      <c r="F13">
        <v>7</v>
      </c>
    </row>
    <row r="16" spans="1:6">
      <c r="A16" s="6" t="s">
        <v>3</v>
      </c>
      <c r="B16" s="5"/>
      <c r="C16" s="5"/>
    </row>
    <row r="17" spans="1:3">
      <c r="A17" s="5"/>
      <c r="B17" s="5"/>
      <c r="C17" s="5"/>
    </row>
    <row r="18" spans="1:3">
      <c r="A18" s="5" t="s">
        <v>4</v>
      </c>
      <c r="B18" s="5"/>
      <c r="C18" s="5"/>
    </row>
    <row r="19" spans="1:3">
      <c r="A19" s="5" t="s">
        <v>5</v>
      </c>
      <c r="B19" s="5"/>
      <c r="C19" s="5"/>
    </row>
    <row r="20" spans="1:3">
      <c r="A20" s="7" t="s">
        <v>6</v>
      </c>
      <c r="B20" s="5"/>
      <c r="C20" s="5"/>
    </row>
    <row r="21" spans="1:3">
      <c r="A21" s="5" t="s">
        <v>7</v>
      </c>
      <c r="B21" s="5"/>
      <c r="C21" s="5"/>
    </row>
  </sheetData>
  <sheetProtection password="CF7A" sheet="1" formatCells="0" formatColumns="0" formatRows="0" insertColumns="0" insertRows="0" insertHyperlinks="0" deleteColumns="0" deleteRows="0" sort="0" autoFilter="0" pivotTables="0"/>
  <hyperlinks>
    <hyperlink ref="A20" r:id="rId1"/>
    <hyperlink ref="A7" location="'Operational Data'!A1" display="'Operational Data'!A1"/>
    <hyperlink ref="A8" location="'Financial highlights'!A1" display="'Financial highlights"/>
    <hyperlink ref="A9" location="Revenues!A1" display="Revenues"/>
    <hyperlink ref="A10" location="'Comprehensive Income'!A1" display="'Comprehensive Income'!A1"/>
    <hyperlink ref="A11" location="'Financial Position'!A1" display="'Financial Position"/>
    <hyperlink ref="A12" location="'Cash Flows'!A1" display="'Cash Flows"/>
    <hyperlink ref="A13" location="Investments!A1" display="Investments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workbookViewId="0">
      <selection activeCell="B23" sqref="B23"/>
    </sheetView>
  </sheetViews>
  <sheetFormatPr defaultRowHeight="14.4"/>
  <cols>
    <col min="1" max="1" width="35.6640625" bestFit="1" customWidth="1"/>
    <col min="2" max="4" width="10.33203125" bestFit="1" customWidth="1"/>
    <col min="5" max="5" width="10.5546875" bestFit="1" customWidth="1"/>
  </cols>
  <sheetData>
    <row r="2" spans="1:6" ht="15.6">
      <c r="A2" s="8" t="s">
        <v>9</v>
      </c>
      <c r="B2" s="13" t="s">
        <v>13</v>
      </c>
      <c r="C2" s="13" t="s">
        <v>11</v>
      </c>
      <c r="D2" s="11">
        <v>2011</v>
      </c>
      <c r="E2" s="13" t="s">
        <v>14</v>
      </c>
    </row>
    <row r="3" spans="1:6" ht="15.6">
      <c r="A3" s="9" t="s">
        <v>10</v>
      </c>
      <c r="B3" s="12" t="s">
        <v>12</v>
      </c>
      <c r="C3" s="12" t="s">
        <v>12</v>
      </c>
      <c r="D3" s="10" t="s">
        <v>12</v>
      </c>
      <c r="E3" s="12" t="s">
        <v>12</v>
      </c>
    </row>
    <row r="4" spans="1:6">
      <c r="A4" t="s">
        <v>15</v>
      </c>
      <c r="B4" s="14">
        <v>7165</v>
      </c>
      <c r="C4" s="14">
        <v>8922</v>
      </c>
      <c r="D4" s="14">
        <v>10850</v>
      </c>
      <c r="E4" s="14">
        <v>13462.3000875403</v>
      </c>
    </row>
    <row r="5" spans="1:6">
      <c r="A5" t="s">
        <v>16</v>
      </c>
      <c r="B5" s="14">
        <v>5923</v>
      </c>
      <c r="C5" s="14">
        <v>7574</v>
      </c>
      <c r="D5" s="14">
        <v>9353</v>
      </c>
      <c r="E5" s="14">
        <v>11720.683999999999</v>
      </c>
      <c r="F5" s="37"/>
    </row>
    <row r="6" spans="1:6">
      <c r="A6" t="s">
        <v>17</v>
      </c>
      <c r="B6" s="14">
        <v>92</v>
      </c>
      <c r="C6" s="14">
        <v>119</v>
      </c>
      <c r="D6" s="14">
        <v>122.44264721248412</v>
      </c>
      <c r="E6" s="14">
        <v>168.13987989117857</v>
      </c>
      <c r="F6" s="38"/>
    </row>
    <row r="7" spans="1:6">
      <c r="A7" t="s">
        <v>18</v>
      </c>
      <c r="B7" s="14">
        <v>1493</v>
      </c>
      <c r="C7" s="14">
        <v>1580</v>
      </c>
      <c r="D7" s="14">
        <v>1472.2250238510189</v>
      </c>
      <c r="E7" s="14">
        <v>1252.3631330093576</v>
      </c>
    </row>
    <row r="8" spans="1:6">
      <c r="A8" t="s">
        <v>19</v>
      </c>
      <c r="B8" s="15">
        <v>0.43099999999999999</v>
      </c>
      <c r="C8" s="15">
        <v>0.32200000000000001</v>
      </c>
      <c r="D8" s="15">
        <v>0.35399999999999998</v>
      </c>
      <c r="E8" s="15">
        <v>0.253</v>
      </c>
    </row>
    <row r="9" spans="1:6">
      <c r="A9" s="33" t="s">
        <v>101</v>
      </c>
      <c r="B9" s="21">
        <v>1442</v>
      </c>
      <c r="C9" s="21">
        <v>1439</v>
      </c>
      <c r="D9" s="21">
        <v>1584</v>
      </c>
      <c r="E9" s="21">
        <v>1612</v>
      </c>
    </row>
    <row r="11" spans="1:6">
      <c r="B11" s="37"/>
      <c r="C11" s="37"/>
      <c r="D11" s="37"/>
      <c r="E11" s="37"/>
    </row>
  </sheetData>
  <sheetProtection password="CF7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C21" sqref="C21"/>
    </sheetView>
  </sheetViews>
  <sheetFormatPr defaultRowHeight="14.4"/>
  <cols>
    <col min="1" max="1" width="44.6640625" bestFit="1" customWidth="1"/>
    <col min="2" max="4" width="10.6640625" bestFit="1" customWidth="1"/>
    <col min="5" max="5" width="12" bestFit="1" customWidth="1"/>
  </cols>
  <sheetData>
    <row r="2" spans="1:5" ht="15.6">
      <c r="A2" s="19" t="s">
        <v>20</v>
      </c>
      <c r="B2" s="17"/>
      <c r="C2" s="17"/>
      <c r="D2" s="17"/>
      <c r="E2" s="17"/>
    </row>
    <row r="3" spans="1:5" ht="15.6">
      <c r="A3" s="20" t="s">
        <v>21</v>
      </c>
      <c r="B3" s="18" t="s">
        <v>13</v>
      </c>
      <c r="C3" s="18" t="s">
        <v>11</v>
      </c>
      <c r="D3" s="18">
        <v>2011</v>
      </c>
      <c r="E3" s="18" t="s">
        <v>14</v>
      </c>
    </row>
    <row r="4" spans="1:5" ht="15.6">
      <c r="A4" s="9" t="s">
        <v>22</v>
      </c>
      <c r="B4" s="10" t="s">
        <v>12</v>
      </c>
      <c r="C4" s="10" t="s">
        <v>12</v>
      </c>
      <c r="D4" s="10" t="s">
        <v>12</v>
      </c>
      <c r="E4" s="10" t="s">
        <v>12</v>
      </c>
    </row>
    <row r="5" spans="1:5">
      <c r="A5" t="s">
        <v>23</v>
      </c>
      <c r="B5" s="14">
        <v>130352</v>
      </c>
      <c r="C5" s="14">
        <v>152488</v>
      </c>
      <c r="D5" s="14">
        <v>178786.23499999999</v>
      </c>
      <c r="E5" s="14">
        <v>182003.50357460001</v>
      </c>
    </row>
    <row r="6" spans="1:5">
      <c r="A6" s="16" t="s">
        <v>100</v>
      </c>
      <c r="B6" s="14">
        <v>70588</v>
      </c>
      <c r="C6" s="14">
        <v>87933</v>
      </c>
      <c r="D6" s="14">
        <v>105794.12999999998</v>
      </c>
      <c r="E6" s="14">
        <v>101425.65111402002</v>
      </c>
    </row>
    <row r="7" spans="1:5">
      <c r="A7" t="s">
        <v>24</v>
      </c>
      <c r="B7" s="15">
        <v>0.54200000000000004</v>
      </c>
      <c r="C7" s="15">
        <v>0.57699999999999996</v>
      </c>
      <c r="D7" s="15">
        <v>0.59173532011566765</v>
      </c>
      <c r="E7" s="15">
        <v>0.55727306959476985</v>
      </c>
    </row>
    <row r="8" spans="1:5">
      <c r="A8" t="s">
        <v>25</v>
      </c>
      <c r="B8" s="14">
        <v>53778</v>
      </c>
      <c r="C8" s="14">
        <v>68354</v>
      </c>
      <c r="D8" s="14">
        <v>82898.225999999981</v>
      </c>
      <c r="E8" s="14">
        <v>77901.905969310013</v>
      </c>
    </row>
    <row r="9" spans="1:5">
      <c r="A9" t="s">
        <v>26</v>
      </c>
      <c r="B9" s="14">
        <v>53778</v>
      </c>
      <c r="C9" s="14">
        <v>68354</v>
      </c>
      <c r="D9" s="14">
        <v>82898.225999999981</v>
      </c>
      <c r="E9" s="14">
        <v>78644.905969310013</v>
      </c>
    </row>
    <row r="10" spans="1:5">
      <c r="A10" t="s">
        <v>27</v>
      </c>
      <c r="B10" s="14">
        <v>43197</v>
      </c>
      <c r="C10" s="14">
        <v>54768</v>
      </c>
      <c r="D10" s="14">
        <v>66858.103999999978</v>
      </c>
      <c r="E10" s="14">
        <v>61828.00320022001</v>
      </c>
    </row>
    <row r="11" spans="1:5">
      <c r="A11" t="s">
        <v>28</v>
      </c>
      <c r="B11" s="35">
        <v>215.98500000000001</v>
      </c>
      <c r="C11" s="35">
        <v>273.83999999999997</v>
      </c>
      <c r="D11" s="35">
        <v>334.2905199999999</v>
      </c>
      <c r="E11" s="35">
        <v>309.14001600110004</v>
      </c>
    </row>
    <row r="12" spans="1:5">
      <c r="A12" t="s">
        <v>29</v>
      </c>
      <c r="B12" s="30">
        <f>Investments!B7/'Financial highlights'!B5</f>
        <v>0.18908800785565238</v>
      </c>
      <c r="C12" s="30">
        <f>Investments!C7/'Financial highlights'!C5</f>
        <v>0.18739179476417814</v>
      </c>
      <c r="D12" s="30">
        <f>Investments!D7/'Financial highlights'!D5</f>
        <v>0.14990527654436037</v>
      </c>
      <c r="E12" s="30">
        <f>Investments!E7/'Financial highlights'!E5</f>
        <v>0.14686530465081871</v>
      </c>
    </row>
    <row r="13" spans="1:5">
      <c r="A13" t="s">
        <v>30</v>
      </c>
      <c r="B13" s="21">
        <v>29395</v>
      </c>
      <c r="C13" s="21">
        <v>56117</v>
      </c>
      <c r="D13" s="21">
        <v>54108</v>
      </c>
      <c r="E13" s="21">
        <v>61203</v>
      </c>
    </row>
    <row r="15" spans="1:5">
      <c r="B15" s="34"/>
      <c r="C15" s="34"/>
      <c r="D15" s="36"/>
      <c r="E15" s="34"/>
    </row>
    <row r="16" spans="1:5">
      <c r="B16" s="15"/>
      <c r="C16" s="15"/>
      <c r="D16" s="15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zoomScaleNormal="100" workbookViewId="0">
      <selection activeCell="B14" sqref="B14"/>
    </sheetView>
  </sheetViews>
  <sheetFormatPr defaultRowHeight="14.4"/>
  <cols>
    <col min="1" max="1" width="32" bestFit="1" customWidth="1"/>
    <col min="2" max="3" width="10.6640625" bestFit="1" customWidth="1"/>
    <col min="4" max="5" width="11.5546875" bestFit="1" customWidth="1"/>
  </cols>
  <sheetData>
    <row r="2" spans="1:5" ht="15.6">
      <c r="A2" s="8" t="s">
        <v>23</v>
      </c>
      <c r="B2" s="13" t="s">
        <v>13</v>
      </c>
      <c r="C2" s="13" t="s">
        <v>11</v>
      </c>
      <c r="D2" s="11">
        <v>2011</v>
      </c>
      <c r="E2" s="13" t="s">
        <v>14</v>
      </c>
    </row>
    <row r="3" spans="1:5" ht="15.6">
      <c r="A3" s="9" t="s">
        <v>31</v>
      </c>
      <c r="B3" s="12" t="s">
        <v>12</v>
      </c>
      <c r="C3" s="12" t="s">
        <v>12</v>
      </c>
      <c r="D3" s="10" t="s">
        <v>12</v>
      </c>
      <c r="E3" s="12" t="s">
        <v>12</v>
      </c>
    </row>
    <row r="4" spans="1:5">
      <c r="A4" t="s">
        <v>32</v>
      </c>
      <c r="B4" s="14">
        <v>112939</v>
      </c>
      <c r="C4" s="14">
        <v>131185</v>
      </c>
      <c r="D4" s="14">
        <v>146076.6</v>
      </c>
      <c r="E4" s="14">
        <v>146668.8645</v>
      </c>
    </row>
    <row r="5" spans="1:5">
      <c r="A5" t="s">
        <v>33</v>
      </c>
      <c r="B5" s="14">
        <v>13506</v>
      </c>
      <c r="C5" s="14">
        <v>13790</v>
      </c>
      <c r="D5" s="14">
        <v>14063.721</v>
      </c>
      <c r="E5" s="14">
        <v>18754.610002000001</v>
      </c>
    </row>
    <row r="6" spans="1:5">
      <c r="A6" t="s">
        <v>34</v>
      </c>
      <c r="B6" s="14">
        <v>3033</v>
      </c>
      <c r="C6" s="14">
        <v>6946</v>
      </c>
      <c r="D6" s="14">
        <v>14531.776</v>
      </c>
      <c r="E6" s="14">
        <v>15195.388634999999</v>
      </c>
    </row>
    <row r="7" spans="1:5">
      <c r="A7" t="s">
        <v>35</v>
      </c>
      <c r="B7" s="14">
        <v>874</v>
      </c>
      <c r="C7" s="14">
        <v>567</v>
      </c>
      <c r="D7" s="14">
        <v>4114.1379999999999</v>
      </c>
      <c r="E7" s="14">
        <v>1384.6475069999999</v>
      </c>
    </row>
    <row r="8" spans="1:5" s="22" customFormat="1">
      <c r="A8" s="22" t="s">
        <v>36</v>
      </c>
      <c r="B8" s="25">
        <f>SUM(B4:B7)</f>
        <v>130352</v>
      </c>
      <c r="C8" s="25">
        <f>SUM(C4:C7)</f>
        <v>152488</v>
      </c>
      <c r="D8" s="25">
        <f>SUM(D4:D7)</f>
        <v>178786.23500000002</v>
      </c>
      <c r="E8" s="25">
        <v>182003.51064399999</v>
      </c>
    </row>
    <row r="10" spans="1:5">
      <c r="B10" s="15">
        <f>B4/B8</f>
        <v>0.8664155517368356</v>
      </c>
      <c r="C10" s="15">
        <f t="shared" ref="C10:E10" si="0">C4/C8</f>
        <v>0.86029720371439067</v>
      </c>
      <c r="D10" s="15">
        <f t="shared" si="0"/>
        <v>0.81704612214693151</v>
      </c>
      <c r="E10" s="15">
        <f t="shared" si="0"/>
        <v>0.80585733748227095</v>
      </c>
    </row>
  </sheetData>
  <sheetProtection password="CF7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B35" sqref="B35"/>
    </sheetView>
  </sheetViews>
  <sheetFormatPr defaultRowHeight="14.4"/>
  <cols>
    <col min="1" max="1" width="73.33203125" bestFit="1" customWidth="1"/>
    <col min="2" max="3" width="10.6640625" bestFit="1" customWidth="1"/>
    <col min="4" max="5" width="11.5546875" bestFit="1" customWidth="1"/>
  </cols>
  <sheetData>
    <row r="2" spans="1:5" ht="15.6">
      <c r="A2" s="8" t="s">
        <v>37</v>
      </c>
      <c r="B2" s="13" t="s">
        <v>13</v>
      </c>
      <c r="C2" s="13" t="s">
        <v>11</v>
      </c>
      <c r="D2" s="11">
        <v>2011</v>
      </c>
      <c r="E2" s="13" t="s">
        <v>14</v>
      </c>
    </row>
    <row r="3" spans="1:5" ht="15.6">
      <c r="A3" s="9" t="s">
        <v>38</v>
      </c>
      <c r="B3" s="12" t="s">
        <v>12</v>
      </c>
      <c r="C3" s="12" t="s">
        <v>12</v>
      </c>
      <c r="D3" s="10" t="s">
        <v>12</v>
      </c>
      <c r="E3" s="12" t="s">
        <v>12</v>
      </c>
    </row>
    <row r="4" spans="1:5">
      <c r="A4" t="s">
        <v>23</v>
      </c>
      <c r="B4" s="14">
        <v>130352</v>
      </c>
      <c r="C4" s="14">
        <v>152488</v>
      </c>
      <c r="D4" s="14">
        <v>178786.23499999999</v>
      </c>
      <c r="E4" s="14">
        <v>182003.50357460001</v>
      </c>
    </row>
    <row r="5" spans="1:5">
      <c r="A5" t="s">
        <v>39</v>
      </c>
      <c r="B5" s="14">
        <v>-53716</v>
      </c>
      <c r="C5" s="14">
        <v>-58356</v>
      </c>
      <c r="D5" s="14">
        <v>-69955.346000000005</v>
      </c>
      <c r="E5" s="14">
        <v>-76291.474871669998</v>
      </c>
    </row>
    <row r="6" spans="1:5" s="22" customFormat="1">
      <c r="A6" s="22" t="s">
        <v>40</v>
      </c>
      <c r="B6" s="25">
        <f>SUM(B4:B5)</f>
        <v>76636</v>
      </c>
      <c r="C6" s="25">
        <f>SUM(C4:C5)</f>
        <v>94132</v>
      </c>
      <c r="D6" s="25">
        <v>108830.88899999998</v>
      </c>
      <c r="E6" s="25">
        <v>105712.02870293001</v>
      </c>
    </row>
    <row r="7" spans="1:5">
      <c r="A7" t="s">
        <v>41</v>
      </c>
      <c r="B7" s="14">
        <v>-14336</v>
      </c>
      <c r="C7" s="14">
        <v>-16167</v>
      </c>
      <c r="D7" s="14">
        <v>-15762.92</v>
      </c>
      <c r="E7" s="14">
        <v>-17194.651677540001</v>
      </c>
    </row>
    <row r="8" spans="1:5">
      <c r="A8" t="s">
        <v>42</v>
      </c>
      <c r="B8" s="14">
        <v>-8445</v>
      </c>
      <c r="C8" s="14">
        <v>-9741</v>
      </c>
      <c r="D8" s="14">
        <v>-9943.0259999999998</v>
      </c>
      <c r="E8" s="14">
        <v>-11004.899207599999</v>
      </c>
    </row>
    <row r="9" spans="1:5">
      <c r="A9" t="s">
        <v>43</v>
      </c>
      <c r="B9" s="14">
        <v>-77</v>
      </c>
      <c r="C9" s="14">
        <v>130</v>
      </c>
      <c r="D9" s="14">
        <v>-226.71700000000001</v>
      </c>
      <c r="E9" s="14">
        <v>389.42815151999997</v>
      </c>
    </row>
    <row r="10" spans="1:5" s="22" customFormat="1">
      <c r="A10" s="22" t="s">
        <v>25</v>
      </c>
      <c r="B10" s="25">
        <f>SUM(B6:B9)</f>
        <v>53778</v>
      </c>
      <c r="C10" s="25">
        <f>SUM(C6:C9)</f>
        <v>68354</v>
      </c>
      <c r="D10" s="25">
        <v>82898.225999999981</v>
      </c>
      <c r="E10" s="25">
        <v>77901.905969310013</v>
      </c>
    </row>
    <row r="11" spans="1:5">
      <c r="A11" t="s">
        <v>44</v>
      </c>
      <c r="B11" s="14">
        <v>51</v>
      </c>
      <c r="C11" s="14">
        <v>428</v>
      </c>
      <c r="D11" s="14">
        <v>725.28599999999994</v>
      </c>
      <c r="E11" s="14">
        <v>-516.03794416999995</v>
      </c>
    </row>
    <row r="12" spans="1:5" s="22" customFormat="1">
      <c r="A12" s="22" t="s">
        <v>45</v>
      </c>
      <c r="B12" s="25">
        <f>B10+B11</f>
        <v>53829</v>
      </c>
      <c r="C12" s="25">
        <f>C10+C11</f>
        <v>68782</v>
      </c>
      <c r="D12" s="25">
        <v>83623.511999999973</v>
      </c>
      <c r="E12" s="25">
        <v>77385.868025140007</v>
      </c>
    </row>
    <row r="13" spans="1:5">
      <c r="A13" t="s">
        <v>46</v>
      </c>
      <c r="B13" s="14">
        <v>-10631</v>
      </c>
      <c r="C13" s="14">
        <v>-14014</v>
      </c>
      <c r="D13" s="14">
        <v>-16765.407999999999</v>
      </c>
      <c r="E13" s="14">
        <v>-15557.86482492</v>
      </c>
    </row>
    <row r="14" spans="1:5" s="22" customFormat="1">
      <c r="A14" s="22" t="s">
        <v>47</v>
      </c>
      <c r="B14" s="25">
        <v>43197</v>
      </c>
      <c r="C14" s="25">
        <f>C12+C13</f>
        <v>54768</v>
      </c>
      <c r="D14" s="25">
        <v>66858.103999999978</v>
      </c>
      <c r="E14" s="25">
        <v>61828.00320022001</v>
      </c>
    </row>
    <row r="15" spans="1:5">
      <c r="A15" t="s">
        <v>48</v>
      </c>
      <c r="B15" s="14">
        <v>0</v>
      </c>
      <c r="C15" s="14">
        <v>0</v>
      </c>
      <c r="D15" s="14">
        <v>0</v>
      </c>
      <c r="E15" s="14">
        <v>0</v>
      </c>
    </row>
    <row r="16" spans="1:5" s="22" customFormat="1">
      <c r="A16" s="22" t="s">
        <v>49</v>
      </c>
      <c r="B16" s="26">
        <f>B14+B15</f>
        <v>43197</v>
      </c>
      <c r="C16" s="26">
        <f t="shared" ref="C16:E16" si="0">C14+C15</f>
        <v>54768</v>
      </c>
      <c r="D16" s="26">
        <f t="shared" si="0"/>
        <v>66858.103999999978</v>
      </c>
      <c r="E16" s="26">
        <f t="shared" si="0"/>
        <v>61828.00320022001</v>
      </c>
    </row>
  </sheetData>
  <sheetProtection password="CF7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workbookViewId="0">
      <selection activeCell="D29" sqref="D29:D30"/>
    </sheetView>
  </sheetViews>
  <sheetFormatPr defaultRowHeight="14.4"/>
  <cols>
    <col min="1" max="1" width="66.5546875" bestFit="1" customWidth="1"/>
    <col min="2" max="3" width="10.6640625" bestFit="1" customWidth="1"/>
    <col min="4" max="5" width="11.5546875" bestFit="1" customWidth="1"/>
  </cols>
  <sheetData>
    <row r="2" spans="1:5" ht="15.6">
      <c r="A2" s="8" t="s">
        <v>50</v>
      </c>
      <c r="B2" s="13" t="s">
        <v>13</v>
      </c>
      <c r="C2" s="13" t="s">
        <v>11</v>
      </c>
      <c r="D2" s="11">
        <v>2011</v>
      </c>
      <c r="E2" s="13" t="s">
        <v>14</v>
      </c>
    </row>
    <row r="3" spans="1:5" ht="15.6">
      <c r="A3" s="9" t="s">
        <v>51</v>
      </c>
      <c r="B3" s="12" t="s">
        <v>12</v>
      </c>
      <c r="C3" s="12" t="s">
        <v>12</v>
      </c>
      <c r="D3" s="10" t="s">
        <v>12</v>
      </c>
      <c r="E3" s="12" t="s">
        <v>12</v>
      </c>
    </row>
    <row r="4" spans="1:5" s="22" customFormat="1">
      <c r="A4" s="22" t="s">
        <v>52</v>
      </c>
      <c r="B4" s="25"/>
      <c r="C4" s="25"/>
      <c r="D4" s="25"/>
      <c r="E4" s="25"/>
    </row>
    <row r="5" spans="1:5">
      <c r="A5" t="s">
        <v>53</v>
      </c>
      <c r="B5" s="14">
        <v>13468</v>
      </c>
      <c r="C5" s="14">
        <v>18309</v>
      </c>
      <c r="D5" s="14">
        <v>18433.690999999999</v>
      </c>
      <c r="E5" s="14">
        <v>16139.754000000001</v>
      </c>
    </row>
    <row r="6" spans="1:5">
      <c r="A6" t="s">
        <v>54</v>
      </c>
      <c r="B6" s="14">
        <v>86723</v>
      </c>
      <c r="C6" s="14">
        <v>89000</v>
      </c>
      <c r="D6" s="14">
        <v>100371.648</v>
      </c>
      <c r="E6" s="14">
        <v>110336.802</v>
      </c>
    </row>
    <row r="7" spans="1:5">
      <c r="A7" t="s">
        <v>55</v>
      </c>
      <c r="B7" s="14">
        <v>14150</v>
      </c>
      <c r="C7" s="14">
        <v>14497</v>
      </c>
      <c r="D7" s="14">
        <v>6759.3639999999996</v>
      </c>
      <c r="E7" s="14">
        <v>3121.627</v>
      </c>
    </row>
    <row r="8" spans="1:5">
      <c r="A8" t="s">
        <v>56</v>
      </c>
      <c r="B8" s="14"/>
      <c r="C8" s="14"/>
      <c r="D8" s="14"/>
      <c r="E8" s="14"/>
    </row>
    <row r="9" spans="1:5">
      <c r="A9" t="s">
        <v>57</v>
      </c>
      <c r="B9" s="14">
        <v>114342</v>
      </c>
      <c r="C9" s="14">
        <v>121806</v>
      </c>
      <c r="D9" s="14">
        <v>125564.70300000001</v>
      </c>
      <c r="E9" s="14">
        <v>129598.18299999999</v>
      </c>
    </row>
    <row r="10" spans="1:5">
      <c r="A10" t="s">
        <v>58</v>
      </c>
      <c r="B10" s="14">
        <v>792</v>
      </c>
      <c r="C10" s="14">
        <v>1049</v>
      </c>
      <c r="D10" s="14">
        <v>1836.2560000000001</v>
      </c>
      <c r="E10" s="14">
        <v>978</v>
      </c>
    </row>
    <row r="11" spans="1:5">
      <c r="A11" t="s">
        <v>59</v>
      </c>
      <c r="B11" s="14"/>
      <c r="C11" s="14"/>
      <c r="D11" s="14"/>
      <c r="E11" s="14"/>
    </row>
    <row r="12" spans="1:5">
      <c r="A12" t="s">
        <v>60</v>
      </c>
      <c r="B12" s="14">
        <v>12847</v>
      </c>
      <c r="C12" s="14">
        <v>10296</v>
      </c>
      <c r="D12" s="14">
        <v>16229.205</v>
      </c>
      <c r="E12" s="14">
        <v>15990</v>
      </c>
    </row>
    <row r="13" spans="1:5">
      <c r="A13" t="s">
        <v>61</v>
      </c>
      <c r="B13" s="14"/>
      <c r="C13" s="14"/>
      <c r="D13" s="14"/>
      <c r="E13" s="14"/>
    </row>
    <row r="14" spans="1:5">
      <c r="A14" t="s">
        <v>62</v>
      </c>
      <c r="B14" s="14">
        <v>1534</v>
      </c>
      <c r="C14" s="14">
        <v>5245</v>
      </c>
      <c r="D14" s="14">
        <v>1352.9960000000001</v>
      </c>
      <c r="E14" s="14">
        <v>3075</v>
      </c>
    </row>
    <row r="15" spans="1:5">
      <c r="A15" t="s">
        <v>63</v>
      </c>
      <c r="B15" s="14">
        <v>15172</v>
      </c>
      <c r="C15" s="14">
        <v>16590</v>
      </c>
      <c r="D15" s="14">
        <v>19418.456999999999</v>
      </c>
      <c r="E15" s="14">
        <v>20043</v>
      </c>
    </row>
    <row r="16" spans="1:5" s="22" customFormat="1">
      <c r="A16" s="27" t="s">
        <v>64</v>
      </c>
      <c r="B16" s="29">
        <v>129514</v>
      </c>
      <c r="C16" s="29">
        <v>138396</v>
      </c>
      <c r="D16" s="29">
        <v>144983.16</v>
      </c>
      <c r="E16" s="28">
        <v>149641.18299999999</v>
      </c>
    </row>
    <row r="17" spans="1:5">
      <c r="B17" s="14"/>
      <c r="C17" s="14"/>
      <c r="D17" s="14"/>
      <c r="E17" s="14"/>
    </row>
    <row r="18" spans="1:5">
      <c r="A18" t="s">
        <v>65</v>
      </c>
      <c r="B18" s="14"/>
      <c r="C18" s="14"/>
      <c r="D18" s="14"/>
      <c r="E18" s="14"/>
    </row>
    <row r="19" spans="1:5">
      <c r="A19" t="s">
        <v>66</v>
      </c>
      <c r="B19" s="14">
        <v>3914.895</v>
      </c>
      <c r="C19" s="14">
        <v>3914.895</v>
      </c>
      <c r="D19" s="14">
        <v>3914.895</v>
      </c>
      <c r="E19" s="14">
        <v>33800</v>
      </c>
    </row>
    <row r="20" spans="1:5">
      <c r="A20" t="s">
        <v>67</v>
      </c>
      <c r="B20" s="14"/>
      <c r="C20" s="14"/>
      <c r="D20" s="14"/>
      <c r="E20" s="14"/>
    </row>
    <row r="21" spans="1:5">
      <c r="A21" t="s">
        <v>68</v>
      </c>
      <c r="B21" s="14">
        <v>94312</v>
      </c>
      <c r="C21" s="14">
        <v>107479</v>
      </c>
      <c r="D21" s="14">
        <v>116337.56299999999</v>
      </c>
      <c r="E21" s="14">
        <v>32403</v>
      </c>
    </row>
    <row r="22" spans="1:5">
      <c r="A22" t="s">
        <v>69</v>
      </c>
      <c r="B22" s="14">
        <v>98226</v>
      </c>
      <c r="C22" s="14">
        <v>111394</v>
      </c>
      <c r="D22" s="14">
        <v>120252.458</v>
      </c>
      <c r="E22" s="14">
        <v>66203</v>
      </c>
    </row>
    <row r="23" spans="1:5">
      <c r="A23" t="s">
        <v>70</v>
      </c>
      <c r="B23" s="14"/>
      <c r="C23" s="14"/>
      <c r="D23" s="14"/>
      <c r="E23" s="14"/>
    </row>
    <row r="24" spans="1:5">
      <c r="A24" t="s">
        <v>71</v>
      </c>
      <c r="B24" s="14">
        <v>3996</v>
      </c>
      <c r="C24" s="14">
        <v>4086</v>
      </c>
      <c r="D24" s="14">
        <v>3990.9340000000002</v>
      </c>
      <c r="E24" s="14">
        <v>5104</v>
      </c>
    </row>
    <row r="25" spans="1:5">
      <c r="A25" t="s">
        <v>72</v>
      </c>
      <c r="B25" s="14"/>
      <c r="C25" s="14"/>
      <c r="D25" s="14"/>
      <c r="E25" s="14"/>
    </row>
    <row r="26" spans="1:5">
      <c r="A26" t="s">
        <v>73</v>
      </c>
      <c r="B26" s="14">
        <v>351</v>
      </c>
      <c r="C26" s="14">
        <v>494.88099999999997</v>
      </c>
      <c r="D26" s="14">
        <v>494.88099999999997</v>
      </c>
      <c r="E26" s="14">
        <v>988</v>
      </c>
    </row>
    <row r="27" spans="1:5">
      <c r="A27" t="s">
        <v>74</v>
      </c>
      <c r="B27" s="14">
        <v>4346</v>
      </c>
      <c r="C27" s="14">
        <v>4581</v>
      </c>
      <c r="D27" s="14">
        <v>4485.8150000000005</v>
      </c>
      <c r="E27" s="14">
        <v>6092</v>
      </c>
    </row>
    <row r="28" spans="1:5">
      <c r="A28" t="s">
        <v>75</v>
      </c>
      <c r="B28" s="14"/>
      <c r="C28" s="14"/>
      <c r="D28" s="14"/>
      <c r="E28" s="14">
        <v>48991</v>
      </c>
    </row>
    <row r="29" spans="1:5">
      <c r="A29" t="s">
        <v>76</v>
      </c>
      <c r="B29" s="14">
        <v>21190</v>
      </c>
      <c r="C29" s="14">
        <v>15226</v>
      </c>
      <c r="D29" s="14">
        <v>13061.016000000001</v>
      </c>
      <c r="E29" s="14">
        <v>22344</v>
      </c>
    </row>
    <row r="30" spans="1:5">
      <c r="A30" t="s">
        <v>77</v>
      </c>
      <c r="B30" s="14">
        <v>5752</v>
      </c>
      <c r="C30" s="14">
        <v>7195</v>
      </c>
      <c r="D30" s="14">
        <v>7183.8710000000001</v>
      </c>
      <c r="E30" s="14">
        <v>6011</v>
      </c>
    </row>
    <row r="31" spans="1:5">
      <c r="A31" t="s">
        <v>78</v>
      </c>
      <c r="B31" s="14">
        <v>26942</v>
      </c>
      <c r="C31" s="14">
        <v>22421</v>
      </c>
      <c r="D31" s="14">
        <v>20244.887000000002</v>
      </c>
      <c r="E31" s="14">
        <v>77346</v>
      </c>
    </row>
    <row r="32" spans="1:5" s="22" customFormat="1" ht="409.6">
      <c r="A32" s="27" t="s">
        <v>79</v>
      </c>
      <c r="B32" s="29">
        <v>129514</v>
      </c>
      <c r="C32" s="29">
        <v>138396</v>
      </c>
      <c r="D32" s="29">
        <v>144983.16</v>
      </c>
      <c r="E32" s="28">
        <v>149641</v>
      </c>
    </row>
  </sheetData>
  <sheetProtection password="CF7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workbookViewId="0">
      <selection activeCell="E8" sqref="E8"/>
    </sheetView>
  </sheetViews>
  <sheetFormatPr defaultRowHeight="14.4"/>
  <cols>
    <col min="1" max="1" width="66.5546875" bestFit="1" customWidth="1"/>
    <col min="2" max="3" width="10.6640625" bestFit="1" customWidth="1"/>
    <col min="4" max="5" width="11.33203125" bestFit="1" customWidth="1"/>
  </cols>
  <sheetData>
    <row r="2" spans="1:5" ht="15.6">
      <c r="A2" s="8" t="s">
        <v>80</v>
      </c>
      <c r="B2" s="13" t="s">
        <v>13</v>
      </c>
      <c r="C2" s="13" t="s">
        <v>11</v>
      </c>
      <c r="D2" s="11">
        <v>2011</v>
      </c>
      <c r="E2" s="13" t="s">
        <v>14</v>
      </c>
    </row>
    <row r="3" spans="1:5" ht="15.6">
      <c r="A3" s="9" t="s">
        <v>51</v>
      </c>
      <c r="B3" s="12" t="s">
        <v>12</v>
      </c>
      <c r="C3" s="12" t="s">
        <v>12</v>
      </c>
      <c r="D3" s="10" t="s">
        <v>12</v>
      </c>
      <c r="E3" s="12" t="s">
        <v>12</v>
      </c>
    </row>
    <row r="4" spans="1:5">
      <c r="A4" t="s">
        <v>81</v>
      </c>
      <c r="B4" s="14">
        <v>61268</v>
      </c>
      <c r="C4" s="14">
        <v>75716</v>
      </c>
      <c r="D4" s="14">
        <v>89071</v>
      </c>
      <c r="E4" s="14">
        <v>85324</v>
      </c>
    </row>
    <row r="5" spans="1:5">
      <c r="A5" t="s">
        <v>82</v>
      </c>
      <c r="B5" s="14">
        <v>-6131</v>
      </c>
      <c r="C5" s="14">
        <v>8680</v>
      </c>
      <c r="D5" s="14">
        <v>-7659</v>
      </c>
      <c r="E5" s="14">
        <v>863</v>
      </c>
    </row>
    <row r="6" spans="1:5" s="23" customFormat="1">
      <c r="A6" s="23" t="s">
        <v>83</v>
      </c>
      <c r="B6" s="24">
        <v>55137</v>
      </c>
      <c r="C6" s="24">
        <v>84396</v>
      </c>
      <c r="D6" s="24">
        <v>81412</v>
      </c>
      <c r="E6" s="24">
        <v>86187</v>
      </c>
    </row>
    <row r="7" spans="1:5">
      <c r="A7" t="s">
        <v>84</v>
      </c>
      <c r="B7" s="14">
        <v>-25742</v>
      </c>
      <c r="C7" s="14">
        <v>-28279</v>
      </c>
      <c r="D7" s="14">
        <v>-27304</v>
      </c>
      <c r="E7" s="14">
        <v>-24984</v>
      </c>
    </row>
    <row r="8" spans="1:5" s="22" customFormat="1">
      <c r="A8" s="22" t="s">
        <v>30</v>
      </c>
      <c r="B8" s="25">
        <v>29395</v>
      </c>
      <c r="C8" s="25">
        <v>56117</v>
      </c>
      <c r="D8" s="25">
        <v>54108</v>
      </c>
      <c r="E8" s="25">
        <v>61203</v>
      </c>
    </row>
    <row r="9" spans="1:5">
      <c r="A9" t="s">
        <v>85</v>
      </c>
      <c r="B9" s="14"/>
      <c r="C9" s="14"/>
      <c r="D9" s="14">
        <v>0</v>
      </c>
      <c r="E9" s="14"/>
    </row>
    <row r="10" spans="1:5">
      <c r="A10" t="s">
        <v>86</v>
      </c>
      <c r="B10" s="14">
        <v>-25742</v>
      </c>
      <c r="C10" s="14">
        <v>-28279</v>
      </c>
      <c r="D10" s="14">
        <v>-27305</v>
      </c>
      <c r="E10" s="14">
        <v>-24984</v>
      </c>
    </row>
    <row r="11" spans="1:5">
      <c r="A11" t="s">
        <v>87</v>
      </c>
      <c r="B11" s="14">
        <v>29395</v>
      </c>
      <c r="C11" s="14">
        <v>56117</v>
      </c>
      <c r="D11" s="14">
        <v>54108</v>
      </c>
      <c r="E11" s="14">
        <v>61203</v>
      </c>
    </row>
    <row r="12" spans="1:5">
      <c r="A12" t="s">
        <v>88</v>
      </c>
      <c r="B12" s="14">
        <v>-29570</v>
      </c>
      <c r="C12" s="14">
        <v>-52406</v>
      </c>
      <c r="D12" s="14">
        <v>-58000</v>
      </c>
      <c r="E12" s="14">
        <v>-59481</v>
      </c>
    </row>
    <row r="13" spans="1:5" s="22" customFormat="1">
      <c r="A13" s="22" t="s">
        <v>89</v>
      </c>
      <c r="B13" s="25">
        <v>-175</v>
      </c>
      <c r="C13" s="25">
        <v>3711</v>
      </c>
      <c r="D13" s="25">
        <v>-3892</v>
      </c>
      <c r="E13" s="25">
        <v>1722</v>
      </c>
    </row>
    <row r="14" spans="1:5" ht="6.75" customHeight="1">
      <c r="B14" s="14"/>
      <c r="C14" s="14"/>
      <c r="D14" s="14"/>
      <c r="E14" s="14"/>
    </row>
    <row r="15" spans="1:5">
      <c r="A15" t="s">
        <v>90</v>
      </c>
      <c r="B15" s="14">
        <v>1709</v>
      </c>
      <c r="C15" s="14">
        <v>1534</v>
      </c>
      <c r="D15" s="14">
        <v>5244.8689999999997</v>
      </c>
      <c r="E15" s="14">
        <v>1352.8689999999997</v>
      </c>
    </row>
    <row r="16" spans="1:5">
      <c r="A16" t="s">
        <v>91</v>
      </c>
      <c r="B16" s="14"/>
      <c r="C16" s="14"/>
      <c r="D16" s="14">
        <v>0</v>
      </c>
      <c r="E16" s="14"/>
    </row>
    <row r="17" spans="1:5">
      <c r="A17" t="s">
        <v>89</v>
      </c>
      <c r="B17" s="14">
        <v>-175</v>
      </c>
      <c r="C17" s="14">
        <v>3711</v>
      </c>
      <c r="D17" s="14">
        <v>-3892</v>
      </c>
      <c r="E17" s="14">
        <v>1722</v>
      </c>
    </row>
    <row r="18" spans="1:5">
      <c r="A18" t="s">
        <v>92</v>
      </c>
      <c r="B18" s="14"/>
      <c r="C18" s="14"/>
      <c r="D18" s="14">
        <v>0</v>
      </c>
      <c r="E18" s="14"/>
    </row>
    <row r="19" spans="1:5" s="22" customFormat="1">
      <c r="A19" s="22" t="s">
        <v>93</v>
      </c>
      <c r="B19" s="25">
        <v>1534</v>
      </c>
      <c r="C19" s="25">
        <v>5245</v>
      </c>
      <c r="D19" s="25">
        <v>1352.8689999999997</v>
      </c>
      <c r="E19" s="25">
        <v>3074.8689999999997</v>
      </c>
    </row>
    <row r="47" spans="1:1" ht="409.6">
      <c r="A47" s="27"/>
    </row>
  </sheetData>
  <sheetProtection password="CF7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D21" sqref="D21"/>
    </sheetView>
  </sheetViews>
  <sheetFormatPr defaultRowHeight="14.4"/>
  <cols>
    <col min="1" max="1" width="35.109375" bestFit="1" customWidth="1"/>
    <col min="2" max="5" width="10.6640625" bestFit="1" customWidth="1"/>
  </cols>
  <sheetData>
    <row r="2" spans="1:5" ht="15.6">
      <c r="A2" s="8" t="s">
        <v>94</v>
      </c>
      <c r="B2" s="13" t="s">
        <v>13</v>
      </c>
      <c r="C2" s="13" t="s">
        <v>11</v>
      </c>
      <c r="D2" s="11">
        <v>2011</v>
      </c>
      <c r="E2" s="13" t="s">
        <v>14</v>
      </c>
    </row>
    <row r="3" spans="1:5" ht="15.6">
      <c r="A3" s="9" t="s">
        <v>51</v>
      </c>
      <c r="B3" s="12" t="s">
        <v>12</v>
      </c>
      <c r="C3" s="12" t="s">
        <v>12</v>
      </c>
      <c r="D3" s="10" t="s">
        <v>12</v>
      </c>
      <c r="E3" s="12" t="s">
        <v>12</v>
      </c>
    </row>
    <row r="4" spans="1:5">
      <c r="A4" s="22" t="s">
        <v>95</v>
      </c>
      <c r="D4" s="14"/>
      <c r="E4" s="14"/>
    </row>
    <row r="5" spans="1:5">
      <c r="A5" t="s">
        <v>53</v>
      </c>
      <c r="B5" s="21">
        <v>3073.5793644627456</v>
      </c>
      <c r="C5" s="21">
        <v>7315.7820290675054</v>
      </c>
      <c r="D5" s="14">
        <v>2711</v>
      </c>
      <c r="E5" s="14">
        <v>2325</v>
      </c>
    </row>
    <row r="6" spans="1:5">
      <c r="A6" t="s">
        <v>54</v>
      </c>
      <c r="B6" s="21">
        <v>21574.420635537255</v>
      </c>
      <c r="C6" s="21">
        <v>21259.217970932492</v>
      </c>
      <c r="D6" s="14">
        <v>24090</v>
      </c>
      <c r="E6" s="14">
        <v>24405</v>
      </c>
    </row>
    <row r="7" spans="1:5" s="22" customFormat="1">
      <c r="A7" s="22" t="s">
        <v>96</v>
      </c>
      <c r="B7" s="39">
        <f>SUM(B5:B6)</f>
        <v>24648</v>
      </c>
      <c r="C7" s="39">
        <f>SUM(C5:C6)</f>
        <v>28574.999999999996</v>
      </c>
      <c r="D7" s="25">
        <f>SUM(D5:D6)</f>
        <v>26801</v>
      </c>
      <c r="E7" s="25">
        <f>SUM(E5:E6)</f>
        <v>26730</v>
      </c>
    </row>
    <row r="9" spans="1:5">
      <c r="B9" s="14"/>
      <c r="C9" s="14"/>
      <c r="E9" s="15"/>
    </row>
    <row r="11" spans="1:5">
      <c r="B11" s="14"/>
      <c r="C11" s="14"/>
    </row>
    <row r="12" spans="1:5">
      <c r="B12" s="14"/>
      <c r="C12" s="14"/>
    </row>
  </sheetData>
  <sheetProtection password="CF7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Operational Data</vt:lpstr>
      <vt:lpstr>Financial highlights</vt:lpstr>
      <vt:lpstr>Revenues</vt:lpstr>
      <vt:lpstr>Comprehensive Income</vt:lpstr>
      <vt:lpstr>Financial Position</vt:lpstr>
      <vt:lpstr>Cash Flows</vt:lpstr>
      <vt:lpstr>Investments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Shol</dc:creator>
  <cp:lastModifiedBy>Irina Shol</cp:lastModifiedBy>
  <cp:lastPrinted>2013-01-30T11:19:09Z</cp:lastPrinted>
  <dcterms:created xsi:type="dcterms:W3CDTF">2013-01-30T05:33:18Z</dcterms:created>
  <dcterms:modified xsi:type="dcterms:W3CDTF">2013-04-04T09:17:57Z</dcterms:modified>
  <cp:contentStatus/>
</cp:coreProperties>
</file>